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7" i="1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F12"/>
  <c r="H12"/>
  <c r="G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/>
  <c r="F8"/>
  <c r="E8"/>
  <c r="D8"/>
  <c r="H7"/>
  <c r="F7"/>
  <c r="G7"/>
  <c r="E7" l="1"/>
  <c r="D7"/>
  <c r="H6"/>
  <c r="G6"/>
  <c r="F6"/>
  <c r="E6"/>
  <c r="D6"/>
  <c r="H5"/>
  <c r="G5"/>
  <c r="F5"/>
  <c r="E5"/>
  <c r="D5"/>
  <c r="C19"/>
  <c r="C21" s="1"/>
  <c r="I17"/>
  <c r="I12"/>
  <c r="I11"/>
  <c r="I10"/>
  <c r="H19" l="1"/>
  <c r="H21" s="1"/>
  <c r="G19"/>
  <c r="G21" s="1"/>
  <c r="F19"/>
  <c r="F21" s="1"/>
  <c r="E19"/>
  <c r="E21" s="1"/>
  <c r="D19"/>
  <c r="D21" s="1"/>
  <c r="I16"/>
  <c r="I15"/>
  <c r="I14"/>
  <c r="I13"/>
  <c r="I8"/>
  <c r="I7"/>
  <c r="I6"/>
  <c r="I5"/>
  <c r="I9"/>
  <c r="I19" l="1"/>
  <c r="I21" s="1"/>
</calcChain>
</file>

<file path=xl/sharedStrings.xml><?xml version="1.0" encoding="utf-8"?>
<sst xmlns="http://schemas.openxmlformats.org/spreadsheetml/2006/main" count="42" uniqueCount="40">
  <si>
    <t>Jednotka</t>
  </si>
  <si>
    <t>Požadavky</t>
  </si>
  <si>
    <t>Počet ks</t>
  </si>
  <si>
    <t>Potřebné obilí</t>
  </si>
  <si>
    <t>Potřebné dřeva</t>
  </si>
  <si>
    <t xml:space="preserve">Potřebý kámen </t>
  </si>
  <si>
    <t>Potřebné železo</t>
  </si>
  <si>
    <t>Potřebné zlato</t>
  </si>
  <si>
    <t>Celkově surovin</t>
  </si>
  <si>
    <t>Oštěpař</t>
  </si>
  <si>
    <t>Oštěp, Kroužková zbroj</t>
  </si>
  <si>
    <t>Rytíř</t>
  </si>
  <si>
    <t>Meč, Kroužková zbroj, Štít</t>
  </si>
  <si>
    <t>Elitní rytíř</t>
  </si>
  <si>
    <t>Sekera, Plátová zbroj, Štít</t>
  </si>
  <si>
    <t>Lučištník</t>
  </si>
  <si>
    <t>Luk, Kožená zbroj</t>
  </si>
  <si>
    <t>Střelec</t>
  </si>
  <si>
    <t>Kuš, Kroužková zbroj</t>
  </si>
  <si>
    <t>Jezdec</t>
  </si>
  <si>
    <t>Hraničář</t>
  </si>
  <si>
    <t>Beranidlo</t>
  </si>
  <si>
    <t>Katapult</t>
  </si>
  <si>
    <t>Válečná loď</t>
  </si>
  <si>
    <t>Transportní loď</t>
  </si>
  <si>
    <t>Osadník</t>
  </si>
  <si>
    <t>Zvěd</t>
  </si>
  <si>
    <t>Sekera, Plátová zbroj, Štít, Kůň</t>
  </si>
  <si>
    <t>Luk, Kožená zbroj, Kůň</t>
  </si>
  <si>
    <t>Žádné</t>
  </si>
  <si>
    <t>12x Kanón</t>
  </si>
  <si>
    <t>Meč, Kožená zbroj</t>
  </si>
  <si>
    <t>Meč, Kožená zbroj, Kůň</t>
  </si>
  <si>
    <t>Celkem:</t>
  </si>
  <si>
    <t>Zbývá:</t>
  </si>
  <si>
    <t>Maximum:</t>
  </si>
  <si>
    <t>Pro hru Morana vytvořil Michal Netolický.</t>
  </si>
  <si>
    <t>Stačí zadat počet ks a kalkulátor udělá zbytek za Vás. Uživatel kalkulátoru nemá právo zasahovat do struktůry kalkulátoru.</t>
  </si>
  <si>
    <t>Verze kalkulátoru: 1.0.1</t>
  </si>
  <si>
    <t>Římské jednotky - KALKULÁTOR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</si>
</sst>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1"/>
      <color theme="1" tint="0.149998474074526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0" fillId="0" borderId="0" xfId="0" applyProtection="1">
      <protection hidden="1"/>
    </xf>
    <xf numFmtId="0" fontId="1" fillId="3" borderId="2" xfId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6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locked="0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/>
    <xf numFmtId="0" fontId="5" fillId="0" borderId="0" xfId="0" applyFont="1"/>
  </cellXfs>
  <cellStyles count="2">
    <cellStyle name="normální" xfId="0" builtinId="0"/>
    <cellStyle name="Výstup" xfId="1" builtinId="21"/>
  </cellStyles>
  <dxfs count="12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0" hidden="0"/>
    </dxf>
    <dxf>
      <font>
        <i/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protection locked="1" hidden="1"/>
    </dxf>
    <dxf>
      <font>
        <b/>
      </font>
      <protection locked="1" hidden="1"/>
    </dxf>
    <dxf>
      <border outline="0">
        <top style="thin">
          <color rgb="FF3F3F3F"/>
        </top>
      </border>
    </dxf>
    <dxf>
      <border outline="0">
        <bottom style="thin">
          <color rgb="FF3F3F3F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rgb="FF3F3F3F"/>
        </left>
        <right style="thin">
          <color rgb="FF3F3F3F"/>
        </right>
        <top/>
        <bottom/>
      </border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4:I17" totalsRowShown="0" headerRowDxfId="11" headerRowBorderDxfId="10" tableBorderDxfId="9" headerRowCellStyle="Výstup">
  <autoFilter ref="A4:I17"/>
  <tableColumns count="9">
    <tableColumn id="1" name="Jednotka" dataDxfId="8"/>
    <tableColumn id="2" name="Požadavky" dataDxfId="7"/>
    <tableColumn id="3" name="Počet ks" dataDxfId="6"/>
    <tableColumn id="4" name="Potřebné obilí" dataDxfId="5"/>
    <tableColumn id="5" name="Potřebné dřeva" dataDxfId="4"/>
    <tableColumn id="6" name="Potřebý kámen " dataDxfId="3"/>
    <tableColumn id="7" name="Potřebné železo" dataDxfId="2"/>
    <tableColumn id="8" name="Potřebné zlato" dataDxfId="1"/>
    <tableColumn id="9" name="Celkově surovin" dataDxfId="0">
      <calculatedColumnFormula>SUM(D5:H5)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75" zoomScaleNormal="75" workbookViewId="0">
      <selection activeCell="C6" sqref="C6"/>
    </sheetView>
  </sheetViews>
  <sheetFormatPr defaultRowHeight="15"/>
  <cols>
    <col min="1" max="1" width="18.42578125" customWidth="1"/>
    <col min="2" max="2" width="30.7109375" customWidth="1"/>
    <col min="3" max="5" width="17.85546875" customWidth="1"/>
    <col min="6" max="6" width="18" customWidth="1"/>
    <col min="7" max="8" width="17.7109375" customWidth="1"/>
    <col min="9" max="9" width="18.5703125" customWidth="1"/>
  </cols>
  <sheetData>
    <row r="1" spans="1:9">
      <c r="A1" s="9" t="s">
        <v>36</v>
      </c>
      <c r="B1" s="11"/>
      <c r="G1" s="12" t="s">
        <v>38</v>
      </c>
    </row>
    <row r="2" spans="1:9" ht="26.25">
      <c r="C2" s="8" t="s">
        <v>39</v>
      </c>
      <c r="D2" s="9"/>
      <c r="E2" s="9"/>
    </row>
    <row r="4" spans="1:9" ht="25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>
      <c r="A5" s="9" t="s">
        <v>9</v>
      </c>
      <c r="B5" s="10" t="s">
        <v>10</v>
      </c>
      <c r="C5" s="3">
        <v>1</v>
      </c>
      <c r="D5" s="1">
        <f>SUMPRODUCT(C5,130)</f>
        <v>130</v>
      </c>
      <c r="E5" s="1">
        <f>SUMPRODUCT(C5,60)</f>
        <v>60</v>
      </c>
      <c r="F5" s="1">
        <f>SUMPRODUCT(C5,30)</f>
        <v>30</v>
      </c>
      <c r="G5" s="1">
        <f>SUMPRODUCT(C5,40)</f>
        <v>40</v>
      </c>
      <c r="H5" s="1">
        <f>SUMPRODUCT(C5,30)</f>
        <v>30</v>
      </c>
      <c r="I5" s="1">
        <f t="shared" ref="I5:I17" si="0">SUM(D5:H5)</f>
        <v>290</v>
      </c>
    </row>
    <row r="6" spans="1:9">
      <c r="A6" s="9" t="s">
        <v>11</v>
      </c>
      <c r="B6" s="10" t="s">
        <v>12</v>
      </c>
      <c r="C6" s="3">
        <v>1</v>
      </c>
      <c r="D6" s="1">
        <f>SUMPRODUCT(C6,230)</f>
        <v>230</v>
      </c>
      <c r="E6" s="1">
        <f>SUMPRODUCT(C6,130)</f>
        <v>130</v>
      </c>
      <c r="F6" s="1">
        <f>SUMPRODUCT(C6,80)</f>
        <v>80</v>
      </c>
      <c r="G6" s="1">
        <f>SUMPRODUCT(C6,150)</f>
        <v>150</v>
      </c>
      <c r="H6" s="1">
        <f>SUMPRODUCT(C6,80)</f>
        <v>80</v>
      </c>
      <c r="I6" s="1">
        <f t="shared" si="0"/>
        <v>670</v>
      </c>
    </row>
    <row r="7" spans="1:9">
      <c r="A7" s="9" t="s">
        <v>13</v>
      </c>
      <c r="B7" s="10" t="s">
        <v>14</v>
      </c>
      <c r="C7" s="3">
        <v>1</v>
      </c>
      <c r="D7" s="1">
        <f>SUMPRODUCT(C7,280)</f>
        <v>280</v>
      </c>
      <c r="E7" s="1">
        <f>SUMPRODUCT(C7,180)</f>
        <v>180</v>
      </c>
      <c r="F7" s="1">
        <f>SUMPRODUCT(C7,130)</f>
        <v>130</v>
      </c>
      <c r="G7" s="1">
        <f>SUMPRODUCT(C7,230)</f>
        <v>230</v>
      </c>
      <c r="H7" s="1">
        <f>SUMPRODUCT(C7,130)</f>
        <v>130</v>
      </c>
      <c r="I7" s="1">
        <f t="shared" si="0"/>
        <v>950</v>
      </c>
    </row>
    <row r="8" spans="1:9">
      <c r="A8" s="9" t="s">
        <v>15</v>
      </c>
      <c r="B8" s="10" t="s">
        <v>16</v>
      </c>
      <c r="C8" s="3">
        <v>1</v>
      </c>
      <c r="D8" s="1">
        <f>SUMPRODUCT(C8,280)</f>
        <v>280</v>
      </c>
      <c r="E8" s="1">
        <f>SUMPRODUCT(C8,330)</f>
        <v>330</v>
      </c>
      <c r="F8" s="1">
        <f>SUMPRODUCT(C8,80)</f>
        <v>80</v>
      </c>
      <c r="G8" s="1">
        <f>SUMPRODUCT(C8,80)</f>
        <v>80</v>
      </c>
      <c r="H8" s="1">
        <f>SUMPRODUCT(C8,130)</f>
        <v>130</v>
      </c>
      <c r="I8" s="1">
        <f t="shared" si="0"/>
        <v>900</v>
      </c>
    </row>
    <row r="9" spans="1:9">
      <c r="A9" s="9" t="s">
        <v>17</v>
      </c>
      <c r="B9" s="10" t="s">
        <v>18</v>
      </c>
      <c r="C9" s="3">
        <v>1</v>
      </c>
      <c r="D9" s="1">
        <f>SUMPRODUCT(C9,230)</f>
        <v>230</v>
      </c>
      <c r="E9" s="1">
        <f>SUMPRODUCT(C9,230)</f>
        <v>230</v>
      </c>
      <c r="F9" s="1">
        <f>SUMPRODUCT(C9,80)</f>
        <v>80</v>
      </c>
      <c r="G9" s="1">
        <f>SUMPRODUCT(C9,100)</f>
        <v>100</v>
      </c>
      <c r="H9" s="1">
        <f>SUMPRODUCT(C9,180)</f>
        <v>180</v>
      </c>
      <c r="I9" s="1">
        <f t="shared" si="0"/>
        <v>820</v>
      </c>
    </row>
    <row r="10" spans="1:9">
      <c r="A10" s="9" t="s">
        <v>19</v>
      </c>
      <c r="B10" s="10" t="s">
        <v>27</v>
      </c>
      <c r="C10" s="3">
        <v>1</v>
      </c>
      <c r="D10" s="1">
        <f>SUMPRODUCT(C10,380)</f>
        <v>380</v>
      </c>
      <c r="E10" s="1">
        <f>SUMPRODUCT(C10,280)</f>
        <v>280</v>
      </c>
      <c r="F10" s="1">
        <f>SUMPRODUCT(C10,130)</f>
        <v>130</v>
      </c>
      <c r="G10" s="1">
        <f>SUMPRODUCT(C10,230)</f>
        <v>230</v>
      </c>
      <c r="H10" s="1">
        <f>SUMPRODUCT(C10,230)</f>
        <v>230</v>
      </c>
      <c r="I10" s="1">
        <f t="shared" si="0"/>
        <v>1250</v>
      </c>
    </row>
    <row r="11" spans="1:9">
      <c r="A11" s="9" t="s">
        <v>20</v>
      </c>
      <c r="B11" s="10" t="s">
        <v>28</v>
      </c>
      <c r="C11" s="3">
        <v>1</v>
      </c>
      <c r="D11" s="1">
        <f>SUMPRODUCT(C11,280)</f>
        <v>280</v>
      </c>
      <c r="E11" s="1">
        <f>SUMPRODUCT(C11,230)</f>
        <v>230</v>
      </c>
      <c r="F11" s="1">
        <f>SUMPRODUCT(C11,130)</f>
        <v>130</v>
      </c>
      <c r="G11" s="1">
        <f>SUMPRODUCT(C11,130)</f>
        <v>130</v>
      </c>
      <c r="H11" s="1">
        <f>SUMPRODUCT(C11,230)</f>
        <v>230</v>
      </c>
      <c r="I11" s="1">
        <f t="shared" si="0"/>
        <v>1000</v>
      </c>
    </row>
    <row r="12" spans="1:9">
      <c r="A12" s="9" t="s">
        <v>21</v>
      </c>
      <c r="B12" s="10" t="s">
        <v>29</v>
      </c>
      <c r="C12" s="3">
        <v>1</v>
      </c>
      <c r="D12" s="1">
        <f>SUMPRODUCT(C12,280)</f>
        <v>280</v>
      </c>
      <c r="E12" s="1">
        <f>SUMPRODUCT(C12,280)</f>
        <v>280</v>
      </c>
      <c r="F12" s="1">
        <f>SUMPRODUCT(C12,330)</f>
        <v>330</v>
      </c>
      <c r="G12" s="1">
        <f>SUMPRODUCT(C12,230)</f>
        <v>230</v>
      </c>
      <c r="H12" s="1">
        <f>SUMPRODUCT(C12,180)</f>
        <v>180</v>
      </c>
      <c r="I12" s="1">
        <f t="shared" si="0"/>
        <v>1300</v>
      </c>
    </row>
    <row r="13" spans="1:9">
      <c r="A13" s="9" t="s">
        <v>22</v>
      </c>
      <c r="B13" s="10" t="s">
        <v>29</v>
      </c>
      <c r="C13" s="3">
        <v>1</v>
      </c>
      <c r="D13" s="1">
        <f>SUMPRODUCT(C13,380)</f>
        <v>380</v>
      </c>
      <c r="E13" s="1">
        <f>SUMPRODUCT(C13,380)</f>
        <v>380</v>
      </c>
      <c r="F13" s="1">
        <f>SUMPRODUCT(C13,280)</f>
        <v>280</v>
      </c>
      <c r="G13" s="1">
        <f>SUMPRODUCT(C13,180)</f>
        <v>180</v>
      </c>
      <c r="H13" s="1">
        <f>SUMPRODUCT(C13,280)</f>
        <v>280</v>
      </c>
      <c r="I13" s="1">
        <f t="shared" si="0"/>
        <v>1500</v>
      </c>
    </row>
    <row r="14" spans="1:9">
      <c r="A14" s="9" t="s">
        <v>23</v>
      </c>
      <c r="B14" s="10" t="s">
        <v>30</v>
      </c>
      <c r="C14" s="3">
        <v>1</v>
      </c>
      <c r="D14" s="1">
        <f>SUMPRODUCT(C14,580)</f>
        <v>580</v>
      </c>
      <c r="E14" s="1">
        <f>SUMPRODUCT(C14,680)</f>
        <v>680</v>
      </c>
      <c r="F14" s="1">
        <f>SUMPRODUCT(C14,380)</f>
        <v>380</v>
      </c>
      <c r="G14" s="1">
        <f>SUMPRODUCT(C14,280)</f>
        <v>280</v>
      </c>
      <c r="H14" s="1">
        <f>SUMPRODUCT(C14,480)</f>
        <v>480</v>
      </c>
      <c r="I14" s="1">
        <f t="shared" si="0"/>
        <v>2400</v>
      </c>
    </row>
    <row r="15" spans="1:9">
      <c r="A15" s="9" t="s">
        <v>24</v>
      </c>
      <c r="B15" s="10" t="s">
        <v>29</v>
      </c>
      <c r="C15" s="3">
        <v>1</v>
      </c>
      <c r="D15" s="1">
        <f>SUMPRODUCT(C15,480)</f>
        <v>480</v>
      </c>
      <c r="E15" s="1">
        <f>SUMPRODUCT(C15,580)</f>
        <v>580</v>
      </c>
      <c r="F15" s="1">
        <f>SUMPRODUCT(C15,280)</f>
        <v>280</v>
      </c>
      <c r="G15" s="1">
        <f>SUMPRODUCT(C15,180)</f>
        <v>180</v>
      </c>
      <c r="H15" s="1">
        <f>SUMPRODUCT(C15,380)</f>
        <v>380</v>
      </c>
      <c r="I15" s="1">
        <f t="shared" si="0"/>
        <v>1900</v>
      </c>
    </row>
    <row r="16" spans="1:9">
      <c r="A16" s="9" t="s">
        <v>25</v>
      </c>
      <c r="B16" s="10" t="s">
        <v>31</v>
      </c>
      <c r="C16" s="3">
        <v>1</v>
      </c>
      <c r="D16" s="1">
        <f>SUMPRODUCT(C16,490)</f>
        <v>490</v>
      </c>
      <c r="E16" s="1">
        <f>SUMPRODUCT(C16,340)</f>
        <v>340</v>
      </c>
      <c r="F16" s="1">
        <f>SUMPRODUCT(C16,240)</f>
        <v>240</v>
      </c>
      <c r="G16" s="1">
        <f>SUMPRODUCT(C16,290)</f>
        <v>290</v>
      </c>
      <c r="H16" s="1">
        <f>SUMPRODUCT(C16,340)</f>
        <v>340</v>
      </c>
      <c r="I16" s="1">
        <f t="shared" si="0"/>
        <v>1700</v>
      </c>
    </row>
    <row r="17" spans="1:9">
      <c r="A17" s="9" t="s">
        <v>26</v>
      </c>
      <c r="B17" s="10" t="s">
        <v>32</v>
      </c>
      <c r="C17" s="3">
        <v>1</v>
      </c>
      <c r="D17" s="1">
        <f>SUMPRODUCT(C17,280)</f>
        <v>280</v>
      </c>
      <c r="E17" s="1">
        <f>SUMPRODUCT(C17,230)</f>
        <v>230</v>
      </c>
      <c r="F17" s="1">
        <f>SUMPRODUCT(C17,130)</f>
        <v>130</v>
      </c>
      <c r="G17" s="1">
        <f>SUMPRODUCT(C17,130)</f>
        <v>130</v>
      </c>
      <c r="H17" s="1">
        <f>SUMPRODUCT(C17,180)</f>
        <v>180</v>
      </c>
      <c r="I17" s="1">
        <f t="shared" si="0"/>
        <v>950</v>
      </c>
    </row>
    <row r="19" spans="1:9">
      <c r="B19" s="4" t="s">
        <v>33</v>
      </c>
      <c r="C19" s="4">
        <f t="shared" ref="C19:I19" si="1">SUM(C5:C17)</f>
        <v>13</v>
      </c>
      <c r="D19" s="4">
        <f t="shared" si="1"/>
        <v>4300</v>
      </c>
      <c r="E19" s="4">
        <f t="shared" si="1"/>
        <v>3930</v>
      </c>
      <c r="F19" s="4">
        <f t="shared" si="1"/>
        <v>2300</v>
      </c>
      <c r="G19" s="4">
        <f t="shared" si="1"/>
        <v>2250</v>
      </c>
      <c r="H19" s="4">
        <f t="shared" si="1"/>
        <v>2850</v>
      </c>
      <c r="I19" s="4">
        <f t="shared" si="1"/>
        <v>15630</v>
      </c>
    </row>
    <row r="20" spans="1:9">
      <c r="B20" s="5" t="s">
        <v>35</v>
      </c>
      <c r="C20" s="7">
        <v>1000</v>
      </c>
      <c r="D20" s="7">
        <v>30000</v>
      </c>
      <c r="E20" s="7">
        <v>30000</v>
      </c>
      <c r="F20" s="7">
        <v>30000</v>
      </c>
      <c r="G20" s="7">
        <v>30000</v>
      </c>
      <c r="H20" s="7">
        <v>30000</v>
      </c>
      <c r="I20" s="7">
        <v>150000</v>
      </c>
    </row>
    <row r="21" spans="1:9">
      <c r="B21" s="6" t="s">
        <v>34</v>
      </c>
      <c r="C21" s="6">
        <f t="shared" ref="C21:I21" si="2">C20-C19</f>
        <v>987</v>
      </c>
      <c r="D21" s="6">
        <f t="shared" si="2"/>
        <v>25700</v>
      </c>
      <c r="E21" s="6">
        <f t="shared" si="2"/>
        <v>26070</v>
      </c>
      <c r="F21" s="6">
        <f t="shared" si="2"/>
        <v>27700</v>
      </c>
      <c r="G21" s="6">
        <f t="shared" si="2"/>
        <v>27750</v>
      </c>
      <c r="H21" s="6">
        <f t="shared" si="2"/>
        <v>27150</v>
      </c>
      <c r="I21" s="6">
        <f t="shared" si="2"/>
        <v>134370</v>
      </c>
    </row>
    <row r="23" spans="1:9">
      <c r="A23" s="1" t="s">
        <v>37</v>
      </c>
    </row>
  </sheetData>
  <sheetProtection password="A78C" sheet="1" objects="1" scenarios="1"/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2012-09-16T07:09:47Z</dcterms:created>
  <dcterms:modified xsi:type="dcterms:W3CDTF">2012-09-16T19:33:03Z</dcterms:modified>
</cp:coreProperties>
</file>